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2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HGMac/Documents/Steep Church/Steep Accounts/"/>
    </mc:Choice>
  </mc:AlternateContent>
  <xr:revisionPtr revIDLastSave="0" documentId="13_ncr:1_{B870E0A5-E2ED-9144-826A-DE5EC254A07F}" xr6:coauthVersionLast="47" xr6:coauthVersionMax="47" xr10:uidLastSave="{00000000-0000-0000-0000-000000000000}"/>
  <bookViews>
    <workbookView xWindow="16160" yWindow="1180" windowWidth="16100" windowHeight="22040" xr2:uid="{83A2017B-1864-594B-80D3-6200FF1E600D}"/>
  </bookViews>
  <sheets>
    <sheet name="Sheet1" sheetId="1" r:id="rId1"/>
    <sheet name="Sheet2" sheetId="2" r:id="rId2"/>
  </sheets>
  <definedNames>
    <definedName name="_xlnm.Print_Area" localSheetId="0">Sheet1!$A$1:$F$201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90" i="1" l="1"/>
  <c r="C90" i="1"/>
  <c r="E82" i="1"/>
  <c r="C82" i="1"/>
  <c r="E69" i="1"/>
  <c r="C69" i="1"/>
  <c r="E58" i="1"/>
  <c r="E59" i="1"/>
  <c r="E60" i="1"/>
  <c r="E61" i="1"/>
  <c r="E62" i="1"/>
  <c r="E57" i="1"/>
  <c r="E64" i="1" s="1"/>
  <c r="C64" i="1"/>
  <c r="D150" i="1"/>
  <c r="E150" i="1"/>
  <c r="E133" i="1"/>
  <c r="C133" i="1"/>
  <c r="C150" i="1" s="1"/>
  <c r="D98" i="1"/>
  <c r="E32" i="1"/>
  <c r="C32" i="1"/>
  <c r="E10" i="1"/>
  <c r="C10" i="1"/>
  <c r="C12" i="1"/>
  <c r="E13" i="1"/>
  <c r="E14" i="1"/>
  <c r="E15" i="1"/>
  <c r="E16" i="1"/>
  <c r="E17" i="1"/>
  <c r="E18" i="1"/>
  <c r="E19" i="1"/>
  <c r="E20" i="1"/>
  <c r="D21" i="1"/>
  <c r="D34" i="1" s="1"/>
  <c r="D42" i="1" s="1"/>
  <c r="D201" i="1"/>
  <c r="C201" i="1"/>
  <c r="E197" i="1"/>
  <c r="E198" i="1"/>
  <c r="E199" i="1"/>
  <c r="E200" i="1"/>
  <c r="E196" i="1"/>
  <c r="F201" i="1"/>
  <c r="E98" i="1" l="1"/>
  <c r="C160" i="1" s="1"/>
  <c r="D162" i="1" s="1"/>
  <c r="D168" i="1" s="1"/>
  <c r="C98" i="1"/>
  <c r="C21" i="1"/>
  <c r="C34" i="1" s="1"/>
  <c r="C42" i="1" s="1"/>
  <c r="E12" i="1"/>
  <c r="E21" i="1" s="1"/>
  <c r="E34" i="1" s="1"/>
  <c r="E42" i="1" s="1"/>
  <c r="E201" i="1"/>
</calcChain>
</file>

<file path=xl/sharedStrings.xml><?xml version="1.0" encoding="utf-8"?>
<sst xmlns="http://schemas.openxmlformats.org/spreadsheetml/2006/main" count="163" uniqueCount="120">
  <si>
    <t>Receipts and Payments Account</t>
  </si>
  <si>
    <t>Unrestricted</t>
  </si>
  <si>
    <t>Restricted</t>
  </si>
  <si>
    <t>RECEIPTS</t>
  </si>
  <si>
    <t>£</t>
  </si>
  <si>
    <t>Voluntary Receipts</t>
  </si>
  <si>
    <t>Planned Giving - Gift Aid /Covenanted</t>
  </si>
  <si>
    <t>Other Gift Aid giving</t>
  </si>
  <si>
    <t>Collections</t>
  </si>
  <si>
    <t>Not Gift Aid Donations</t>
  </si>
  <si>
    <t>Income Tax recovered (Gift Aid)</t>
  </si>
  <si>
    <t>Operating income</t>
  </si>
  <si>
    <t>Income from Fund raising etc</t>
  </si>
  <si>
    <t>Investment income &amp; Interest received</t>
  </si>
  <si>
    <t>Church activities</t>
  </si>
  <si>
    <t>Wedding &amp; Funeral fees</t>
  </si>
  <si>
    <t>Fees due Diocese</t>
  </si>
  <si>
    <t>Grants - War Memorial &amp; Diocese</t>
  </si>
  <si>
    <t>Total Receipts</t>
  </si>
  <si>
    <t>PAYMENTS</t>
  </si>
  <si>
    <t>Diocesan quota + Diocesan &amp; Deanery Expenses</t>
  </si>
  <si>
    <t>Fees paid Diocese</t>
  </si>
  <si>
    <t>Clergy &amp; staffing costs</t>
  </si>
  <si>
    <t>Church running costs</t>
  </si>
  <si>
    <t>Mission</t>
  </si>
  <si>
    <t>Charities</t>
  </si>
  <si>
    <t>Cost of generating funds</t>
  </si>
  <si>
    <t xml:space="preserve">Exceptional items </t>
  </si>
  <si>
    <t>Spot lights</t>
  </si>
  <si>
    <t>Broadband</t>
  </si>
  <si>
    <t>FOSC</t>
  </si>
  <si>
    <t>Transfer (to)/from CBF Funds</t>
  </si>
  <si>
    <t>Special GA contributions</t>
  </si>
  <si>
    <t>Winter Help</t>
  </si>
  <si>
    <t>Operating surplus for the year</t>
  </si>
  <si>
    <t>Receipts</t>
  </si>
  <si>
    <t>Incoming Resources from Donors</t>
  </si>
  <si>
    <t>Income tax recovered (on Gift Aid)</t>
  </si>
  <si>
    <t>Friends of Steep Church (FOSC)</t>
  </si>
  <si>
    <t xml:space="preserve">Wedding &amp; Funeral Fees </t>
  </si>
  <si>
    <t>Grants War Memorial and Diocese)</t>
  </si>
  <si>
    <t>Insurance claim</t>
  </si>
  <si>
    <t>Wall safe sales</t>
  </si>
  <si>
    <t>Fund Raising</t>
  </si>
  <si>
    <t>Steep Lecture</t>
  </si>
  <si>
    <t>Barn Dance</t>
  </si>
  <si>
    <t>Harvest Lunch</t>
  </si>
  <si>
    <t>Edward Thomas Teas</t>
  </si>
  <si>
    <t>Ride &amp; Stride event</t>
  </si>
  <si>
    <t>Newsletter Donations and Advertisments</t>
  </si>
  <si>
    <t>PC Meetings / Car parking - Stroud Church</t>
  </si>
  <si>
    <t>Income from investments</t>
  </si>
  <si>
    <t>Interest on Property Fund (Ivy Cottage)(019P)</t>
  </si>
  <si>
    <t>Interest on Investment Fund (002S)</t>
  </si>
  <si>
    <t>Interest on Global Equity Income Fund (01L)</t>
  </si>
  <si>
    <t>Interest on Global Equity Income Fund (02L)</t>
  </si>
  <si>
    <t>Lloyds Bank Deposit Account - 1 yr Fixed Term</t>
  </si>
  <si>
    <t>Other voluntary Incoming Resources</t>
  </si>
  <si>
    <t>Vicar's fees to go to Diocese</t>
  </si>
  <si>
    <t>Drawdown from Investment Fund (002S)</t>
  </si>
  <si>
    <t>Legacies</t>
  </si>
  <si>
    <t>Payments</t>
  </si>
  <si>
    <t>Relating to work of the church</t>
  </si>
  <si>
    <t>Fees due to Diocesan &amp; Deanery Expenses</t>
  </si>
  <si>
    <t>Church running expenses</t>
  </si>
  <si>
    <t>Vicar + Clergy expenses</t>
  </si>
  <si>
    <t>Visiting Clergy &amp; Children &amp; Youth Worker</t>
  </si>
  <si>
    <t>Other Fees (Salaries, Wages &amp; Honoraria)</t>
  </si>
  <si>
    <t>Mission, Evangelism projects</t>
  </si>
  <si>
    <t>Vicarage Water &amp; Waste Water</t>
  </si>
  <si>
    <t>Heating, lighting &amp; water</t>
  </si>
  <si>
    <t>Insurance</t>
  </si>
  <si>
    <t>Building maintainence (general)</t>
  </si>
  <si>
    <t>Bells, Choir, Organ &amp; Sound</t>
  </si>
  <si>
    <t>Church Service Requirements</t>
  </si>
  <si>
    <t>Sundries</t>
  </si>
  <si>
    <t>Churchyard Maintenance</t>
  </si>
  <si>
    <t>Funeral / Wedding expenses</t>
  </si>
  <si>
    <t>Administration</t>
  </si>
  <si>
    <t>Admin, Printing, Stationery &amp; Postage</t>
  </si>
  <si>
    <t>Purchase of items for Wall Safe Sales</t>
  </si>
  <si>
    <t>Printing 'Steep Newsletter'</t>
  </si>
  <si>
    <t>Harvest Lunch expenses</t>
  </si>
  <si>
    <t>Home &amp; Overseas Missions</t>
  </si>
  <si>
    <t>Exceptional payments - Spot Lights</t>
  </si>
  <si>
    <t xml:space="preserve">                     - Broadband</t>
  </si>
  <si>
    <t>Total Payments</t>
  </si>
  <si>
    <t>Note 1.</t>
  </si>
  <si>
    <t>Diocesan quota has been paid from current income.  PCC has resolved that quota will not be paid from reserves.</t>
  </si>
  <si>
    <t>Note 2</t>
  </si>
  <si>
    <t>Bank Reconciliation</t>
  </si>
  <si>
    <t xml:space="preserve">                                        - Deposit account</t>
  </si>
  <si>
    <t>Proceeds arising from sale of investments Note 6</t>
  </si>
  <si>
    <t>Total</t>
  </si>
  <si>
    <t>Unpresented cheques</t>
  </si>
  <si>
    <t>Balance 31st December 2023</t>
  </si>
  <si>
    <t>Statement of Assets</t>
  </si>
  <si>
    <t>Cash Funds</t>
  </si>
  <si>
    <t>Lloyds Bank Current Account</t>
  </si>
  <si>
    <t>Less unpresented cheques</t>
  </si>
  <si>
    <t>Lloyds Bank Deposit Account</t>
  </si>
  <si>
    <t>Book Value of Investments</t>
  </si>
  <si>
    <t>Ivy Cottage Property Fund (019P)</t>
  </si>
  <si>
    <t>Ivy Cottage Investment Fund (184S)</t>
  </si>
  <si>
    <t>CBF Investment Fund (002S)</t>
  </si>
  <si>
    <t>CBF Global Equity Income Fund (001L)</t>
  </si>
  <si>
    <t>CBF Sheltema Churchyard GE Fund (002L)</t>
  </si>
  <si>
    <t>Total Assets at Book value</t>
  </si>
  <si>
    <t>Market value of Investments</t>
  </si>
  <si>
    <t>Balance B/Fwd 1st January 2023 - Current account</t>
  </si>
  <si>
    <t>Balance C/Fwd 1st January 2024 - Current account</t>
  </si>
  <si>
    <t xml:space="preserve">Profit on sale of investments </t>
  </si>
  <si>
    <t>Charity donations were made as follows: FOSU, Rosemary Foundation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</si>
  <si>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</si>
  <si>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Diocesan quota                                           Note 1</t>
  </si>
  <si>
    <t>To Charities                                                             Note 2</t>
  </si>
  <si>
    <t>Operating surplus for the year less</t>
  </si>
  <si>
    <t>The operating outcome for the year is a surplus of £17,900.13.  This includes a legacy of £10,000.</t>
  </si>
  <si>
    <t>Approved by PCC on…11 March 2024</t>
  </si>
  <si>
    <t>(Chairman)………………………………………………………………………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</si>
</sst>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£&quot;#,##0.00_);[Red]\(&quot;£&quot;#,##0.00\)"/>
    <numFmt numFmtId="164" formatCode="0.0%"/>
    <numFmt numFmtId="165" formatCode="#,##0.00;[Red]\(#,##0.00\)"/>
    <numFmt numFmtId="166" formatCode="#,##0;[Red]\(#,##0\)"/>
  </numFmts>
  <fonts count="18">
    <font>
      <sz val="12"/>
      <color theme="1"/>
      <name val="TimesNewRomanPSMT"/>
      <family val="2"/>
    </font>
    <font>
      <sz val="12"/>
      <name val="Calibri"/>
      <family val="2"/>
    </font>
    <font>
      <b/>
      <sz val="12"/>
      <name val="Calibri"/>
      <family val="2"/>
    </font>
    <font>
      <sz val="14"/>
      <name val="Calibri"/>
      <family val="2"/>
    </font>
    <font>
      <b/>
      <sz val="12"/>
      <name val="Arial"/>
      <family val="2"/>
      <charset val="204"/>
    </font>
    <font>
      <b/>
      <sz val="14"/>
      <name val="Calibri"/>
      <family val="2"/>
    </font>
    <font>
      <sz val="11"/>
      <name val="Calibri"/>
      <family val="2"/>
    </font>
    <font>
      <b/>
      <u/>
      <sz val="14"/>
      <name val="Arial"/>
      <family val="2"/>
      <charset val="204"/>
    </font>
    <font>
      <b/>
      <u/>
      <sz val="12"/>
      <name val="Arial"/>
      <family val="2"/>
      <charset val="204"/>
    </font>
    <font>
      <b/>
      <u/>
      <sz val="14"/>
      <name val="Calibri"/>
      <family val="2"/>
    </font>
    <font>
      <b/>
      <u/>
      <sz val="14"/>
      <color rgb="FF000000"/>
      <name val="Verdana"/>
      <family val="2"/>
    </font>
    <font>
      <b/>
      <sz val="11"/>
      <color rgb="FF000000"/>
      <name val="Verdana"/>
      <family val="2"/>
    </font>
    <font>
      <sz val="12"/>
      <color rgb="FF000000"/>
      <name val="Calibri"/>
      <family val="2"/>
    </font>
    <font>
      <b/>
      <sz val="11"/>
      <color rgb="FF000000"/>
      <name val="Calibri"/>
      <family val="2"/>
    </font>
    <font>
      <sz val="10"/>
      <color rgb="FF000000"/>
      <name val="Verdana"/>
      <family val="2"/>
    </font>
    <font>
      <sz val="10"/>
      <name val="Calibri"/>
      <family val="2"/>
    </font>
    <font>
      <u/>
      <sz val="12"/>
      <name val="Calibri"/>
      <family val="2"/>
    </font>
    <font>
      <b/>
      <sz val="12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double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0" borderId="0" xfId="0" applyFont="1"/>
    <xf numFmtId="0" fontId="2" fillId="0" borderId="0" xfId="0" applyFont="1"/>
    <xf numFmtId="4" fontId="3" fillId="0" borderId="5" xfId="0" applyNumberFormat="1" applyFont="1" applyBorder="1"/>
    <xf numFmtId="4" fontId="3" fillId="0" borderId="6" xfId="0" applyNumberFormat="1" applyFont="1" applyBorder="1"/>
    <xf numFmtId="4" fontId="1" fillId="0" borderId="7" xfId="0" applyNumberFormat="1" applyFont="1" applyBorder="1"/>
    <xf numFmtId="4" fontId="1" fillId="0" borderId="8" xfId="0" applyNumberFormat="1" applyFont="1" applyBorder="1"/>
    <xf numFmtId="4" fontId="0" fillId="0" borderId="8" xfId="0" applyNumberFormat="1" applyBorder="1"/>
    <xf numFmtId="4" fontId="1" fillId="0" borderId="1" xfId="0" applyNumberFormat="1" applyFont="1" applyBorder="1"/>
    <xf numFmtId="4" fontId="1" fillId="0" borderId="2" xfId="0" applyNumberFormat="1" applyFont="1" applyBorder="1"/>
    <xf numFmtId="4" fontId="0" fillId="0" borderId="2" xfId="0" applyNumberFormat="1" applyBorder="1"/>
    <xf numFmtId="4" fontId="1" fillId="0" borderId="5" xfId="0" applyNumberFormat="1" applyFont="1" applyBorder="1"/>
    <xf numFmtId="4" fontId="1" fillId="0" borderId="6" xfId="0" applyNumberFormat="1" applyFont="1" applyBorder="1"/>
    <xf numFmtId="0" fontId="1" fillId="0" borderId="7" xfId="0" applyFont="1" applyBorder="1"/>
    <xf numFmtId="0" fontId="0" fillId="0" borderId="8" xfId="0" applyBorder="1"/>
    <xf numFmtId="0" fontId="0" fillId="0" borderId="7" xfId="0" applyBorder="1"/>
    <xf numFmtId="40" fontId="0" fillId="0" borderId="1" xfId="0" applyNumberFormat="1" applyBorder="1"/>
    <xf numFmtId="40" fontId="0" fillId="0" borderId="2" xfId="0" applyNumberFormat="1" applyBorder="1"/>
    <xf numFmtId="0" fontId="4" fillId="0" borderId="0" xfId="0" applyFont="1"/>
    <xf numFmtId="3" fontId="0" fillId="0" borderId="0" xfId="0" applyNumberFormat="1"/>
    <xf numFmtId="4" fontId="0" fillId="0" borderId="9" xfId="0" applyNumberFormat="1" applyBorder="1"/>
    <xf numFmtId="0" fontId="5" fillId="0" borderId="0" xfId="0" applyFont="1"/>
    <xf numFmtId="40" fontId="5" fillId="0" borderId="5" xfId="0" applyNumberFormat="1" applyFont="1" applyBorder="1"/>
    <xf numFmtId="4" fontId="0" fillId="0" borderId="0" xfId="0" applyNumberFormat="1"/>
    <xf numFmtId="0" fontId="6" fillId="0" borderId="0" xfId="0" applyFont="1"/>
    <xf numFmtId="3" fontId="6" fillId="0" borderId="0" xfId="0" applyNumberFormat="1" applyFont="1" applyAlignment="1">
      <alignment horizontal="right"/>
    </xf>
    <xf numFmtId="0" fontId="7" fillId="0" borderId="0" xfId="0" applyFont="1"/>
    <xf numFmtId="2" fontId="0" fillId="0" borderId="0" xfId="0" applyNumberFormat="1"/>
    <xf numFmtId="1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0" fontId="8" fillId="0" borderId="0" xfId="0" applyFont="1"/>
    <xf numFmtId="3" fontId="0" fillId="0" borderId="0" xfId="0" applyNumberFormat="1" applyAlignment="1">
      <alignment horizontal="center"/>
    </xf>
    <xf numFmtId="40" fontId="7" fillId="0" borderId="0" xfId="0" applyNumberFormat="1" applyFont="1"/>
    <xf numFmtId="40" fontId="1" fillId="0" borderId="0" xfId="0" applyNumberFormat="1" applyFont="1"/>
    <xf numFmtId="3" fontId="1" fillId="0" borderId="0" xfId="0" applyNumberFormat="1" applyFont="1"/>
    <xf numFmtId="8" fontId="1" fillId="0" borderId="0" xfId="0" applyNumberFormat="1" applyFont="1"/>
    <xf numFmtId="8" fontId="0" fillId="0" borderId="0" xfId="0" applyNumberFormat="1"/>
    <xf numFmtId="40" fontId="2" fillId="0" borderId="0" xfId="0" applyNumberFormat="1" applyFont="1"/>
    <xf numFmtId="40" fontId="1" fillId="0" borderId="19" xfId="0" applyNumberFormat="1" applyFont="1" applyBorder="1"/>
    <xf numFmtId="0" fontId="9" fillId="0" borderId="0" xfId="0" applyFont="1"/>
    <xf numFmtId="40" fontId="0" fillId="0" borderId="0" xfId="0" applyNumberFormat="1"/>
    <xf numFmtId="3" fontId="2" fillId="0" borderId="0" xfId="0" applyNumberFormat="1" applyFont="1"/>
    <xf numFmtId="16" fontId="1" fillId="0" borderId="0" xfId="0" applyNumberFormat="1" applyFont="1"/>
    <xf numFmtId="0" fontId="10" fillId="0" borderId="0" xfId="0" applyFont="1"/>
    <xf numFmtId="0" fontId="11" fillId="0" borderId="0" xfId="0" applyFont="1" applyAlignment="1">
      <alignment horizontal="left"/>
    </xf>
    <xf numFmtId="0" fontId="12" fillId="0" borderId="0" xfId="0" applyFont="1"/>
    <xf numFmtId="0" fontId="13" fillId="0" borderId="0" xfId="0" applyFont="1"/>
    <xf numFmtId="4" fontId="12" fillId="0" borderId="0" xfId="0" applyNumberFormat="1" applyFont="1"/>
    <xf numFmtId="2" fontId="1" fillId="0" borderId="1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0" fontId="1" fillId="0" borderId="1" xfId="0" applyFont="1" applyBorder="1"/>
    <xf numFmtId="0" fontId="1" fillId="0" borderId="2" xfId="0" applyFont="1" applyBorder="1"/>
    <xf numFmtId="0" fontId="12" fillId="0" borderId="2" xfId="0" applyFont="1" applyBorder="1"/>
    <xf numFmtId="4" fontId="12" fillId="0" borderId="2" xfId="0" applyNumberFormat="1" applyFont="1" applyBorder="1"/>
    <xf numFmtId="4" fontId="1" fillId="0" borderId="3" xfId="0" applyNumberFormat="1" applyFont="1" applyBorder="1"/>
    <xf numFmtId="4" fontId="1" fillId="0" borderId="4" xfId="0" applyNumberFormat="1" applyFont="1" applyBorder="1"/>
    <xf numFmtId="3" fontId="11" fillId="0" borderId="0" xfId="0" applyNumberFormat="1" applyFont="1"/>
    <xf numFmtId="164" fontId="14" fillId="0" borderId="9" xfId="0" applyNumberFormat="1" applyFont="1" applyBorder="1"/>
    <xf numFmtId="0" fontId="1" fillId="0" borderId="0" xfId="0" applyFont="1" applyAlignment="1">
      <alignment horizontal="center"/>
    </xf>
    <xf numFmtId="3" fontId="1" fillId="0" borderId="1" xfId="0" applyNumberFormat="1" applyFont="1" applyBorder="1"/>
    <xf numFmtId="3" fontId="1" fillId="0" borderId="2" xfId="0" applyNumberFormat="1" applyFont="1" applyBorder="1"/>
    <xf numFmtId="3" fontId="1" fillId="0" borderId="10" xfId="0" applyNumberFormat="1" applyFont="1" applyBorder="1"/>
    <xf numFmtId="3" fontId="1" fillId="0" borderId="10" xfId="0" applyNumberFormat="1" applyFont="1" applyBorder="1" applyAlignment="1">
      <alignment horizontal="right"/>
    </xf>
    <xf numFmtId="4" fontId="1" fillId="0" borderId="0" xfId="0" applyNumberFormat="1" applyFont="1"/>
    <xf numFmtId="4" fontId="1" fillId="0" borderId="10" xfId="0" applyNumberFormat="1" applyFont="1" applyBorder="1"/>
    <xf numFmtId="4" fontId="1" fillId="0" borderId="2" xfId="0" quotePrefix="1" applyNumberFormat="1" applyFont="1" applyBorder="1"/>
    <xf numFmtId="4" fontId="1" fillId="0" borderId="11" xfId="0" applyNumberFormat="1" applyFont="1" applyBorder="1"/>
    <xf numFmtId="4" fontId="1" fillId="0" borderId="12" xfId="0" applyNumberFormat="1" applyFont="1" applyBorder="1"/>
    <xf numFmtId="0" fontId="15" fillId="0" borderId="0" xfId="0" applyFont="1"/>
    <xf numFmtId="4" fontId="1" fillId="0" borderId="10" xfId="0" applyNumberFormat="1" applyFont="1" applyBorder="1" applyAlignment="1">
      <alignment horizontal="right"/>
    </xf>
    <xf numFmtId="4" fontId="1" fillId="0" borderId="2" xfId="0" applyNumberFormat="1" applyFont="1" applyBorder="1" applyAlignment="1">
      <alignment horizontal="right"/>
    </xf>
    <xf numFmtId="4" fontId="1" fillId="0" borderId="13" xfId="0" applyNumberFormat="1" applyFont="1" applyBorder="1"/>
    <xf numFmtId="4" fontId="1" fillId="0" borderId="14" xfId="0" applyNumberFormat="1" applyFont="1" applyBorder="1"/>
    <xf numFmtId="4" fontId="1" fillId="0" borderId="14" xfId="0" applyNumberFormat="1" applyFont="1" applyBorder="1" applyAlignment="1">
      <alignment horizontal="right"/>
    </xf>
    <xf numFmtId="3" fontId="6" fillId="0" borderId="0" xfId="0" applyNumberFormat="1" applyFont="1"/>
    <xf numFmtId="3" fontId="1" fillId="0" borderId="21" xfId="0" applyNumberFormat="1" applyFont="1" applyBorder="1" applyAlignment="1">
      <alignment horizontal="center"/>
    </xf>
    <xf numFmtId="3" fontId="1" fillId="0" borderId="22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165" fontId="1" fillId="0" borderId="1" xfId="0" applyNumberFormat="1" applyFont="1" applyBorder="1"/>
    <xf numFmtId="165" fontId="1" fillId="0" borderId="2" xfId="0" applyNumberFormat="1" applyFont="1" applyBorder="1"/>
    <xf numFmtId="165" fontId="1" fillId="0" borderId="11" xfId="0" applyNumberFormat="1" applyFont="1" applyBorder="1"/>
    <xf numFmtId="165" fontId="1" fillId="0" borderId="15" xfId="0" applyNumberFormat="1" applyFont="1" applyBorder="1"/>
    <xf numFmtId="0" fontId="1" fillId="0" borderId="0" xfId="0" applyFont="1" applyAlignment="1">
      <alignment horizontal="left"/>
    </xf>
    <xf numFmtId="0" fontId="16" fillId="0" borderId="0" xfId="0" applyFont="1"/>
    <xf numFmtId="165" fontId="1" fillId="0" borderId="16" xfId="0" applyNumberFormat="1" applyFont="1" applyBorder="1"/>
    <xf numFmtId="165" fontId="1" fillId="0" borderId="17" xfId="0" applyNumberFormat="1" applyFont="1" applyBorder="1"/>
    <xf numFmtId="166" fontId="6" fillId="0" borderId="0" xfId="0" applyNumberFormat="1" applyFont="1"/>
    <xf numFmtId="40" fontId="1" fillId="0" borderId="18" xfId="0" applyNumberFormat="1" applyFont="1" applyBorder="1"/>
    <xf numFmtId="40" fontId="1" fillId="0" borderId="0" xfId="0" applyNumberFormat="1" applyFont="1" applyAlignment="1">
      <alignment horizontal="center"/>
    </xf>
    <xf numFmtId="40" fontId="1" fillId="0" borderId="20" xfId="0" applyNumberFormat="1" applyFont="1" applyBorder="1"/>
    <xf numFmtId="40" fontId="17" fillId="0" borderId="19" xfId="0" applyNumberFormat="1" applyFont="1" applyBorder="1"/>
    <xf numFmtId="0" fontId="0" fillId="0" borderId="10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86CDEE-8291-D046-90BF-B656944E825B}">
  <sheetPr>
    <pageSetUpPr fitToPage="1"/>
  </sheetPr>
  <dimension ref="A1:G205"/>
  <sheetViews>
    <sheetView tabSelected="1" topLeftCell="A86" zoomScaleNormal="100" workbookViewId="0">
      <selection activeCell="A101" sqref="A101:XFD101"/>
    </sheetView>
  </sheetViews>
  <sheetFormatPr baseColWidth="10" defaultRowHeight="16"/>
  <cols>
    <col min="1" max="1" width="6.33203125" customWidth="1"/>
    <col min="2" max="2" width="40.83203125" customWidth="1"/>
    <col min="4" max="4" width="11.33203125" bestFit="1" customWidth="1"/>
    <col min="5" max="6" width="11.5" customWidth="1"/>
    <col min="7" max="7" width="40.83203125" customWidth="1"/>
  </cols>
  <sheetData>
    <row r="1" spans="1:6" ht="18">
      <c r="A1" s="43" t="s">
        <v>0</v>
      </c>
      <c r="B1" s="44"/>
      <c r="C1" s="45"/>
      <c r="D1" s="46"/>
      <c r="E1" s="45"/>
      <c r="F1" s="47"/>
    </row>
    <row r="2" spans="1:6">
      <c r="A2" s="1"/>
      <c r="B2" s="1"/>
      <c r="C2" s="48" t="s">
        <v>1</v>
      </c>
      <c r="D2" s="49" t="s">
        <v>2</v>
      </c>
      <c r="E2" s="50">
        <v>2023</v>
      </c>
      <c r="F2" s="50">
        <v>2022</v>
      </c>
    </row>
    <row r="3" spans="1:6">
      <c r="A3" s="2" t="s">
        <v>3</v>
      </c>
      <c r="B3" s="1"/>
      <c r="C3" s="48" t="s">
        <v>4</v>
      </c>
      <c r="D3" s="49" t="s">
        <v>4</v>
      </c>
      <c r="E3" s="49" t="s">
        <v>4</v>
      </c>
      <c r="F3" s="51" t="s">
        <v>4</v>
      </c>
    </row>
    <row r="4" spans="1:6">
      <c r="A4" s="2" t="s">
        <v>5</v>
      </c>
      <c r="B4" s="1"/>
      <c r="C4" s="52"/>
      <c r="D4" s="53"/>
      <c r="E4" s="54"/>
      <c r="F4" s="54"/>
    </row>
    <row r="5" spans="1:6">
      <c r="A5" s="1"/>
      <c r="B5" s="1" t="s">
        <v>6</v>
      </c>
      <c r="C5" s="8">
        <v>35803.770000000004</v>
      </c>
      <c r="D5" s="9"/>
      <c r="E5" s="55">
        <v>35803.770000000004</v>
      </c>
      <c r="F5" s="55">
        <v>33342.129999999997</v>
      </c>
    </row>
    <row r="6" spans="1:6">
      <c r="A6" s="1"/>
      <c r="B6" s="1" t="s">
        <v>7</v>
      </c>
      <c r="C6" s="8">
        <v>10213.67</v>
      </c>
      <c r="D6" s="9"/>
      <c r="E6" s="55">
        <v>10213.67</v>
      </c>
      <c r="F6" s="55">
        <v>14218.26</v>
      </c>
    </row>
    <row r="7" spans="1:6">
      <c r="A7" s="1"/>
      <c r="B7" s="1" t="s">
        <v>8</v>
      </c>
      <c r="C7" s="8">
        <v>4784.1200000000008</v>
      </c>
      <c r="D7" s="9"/>
      <c r="E7" s="55">
        <v>4784.1200000000008</v>
      </c>
      <c r="F7" s="55">
        <v>6297.3</v>
      </c>
    </row>
    <row r="8" spans="1:6">
      <c r="A8" s="1"/>
      <c r="B8" s="1" t="s">
        <v>9</v>
      </c>
      <c r="C8" s="8">
        <v>962.41</v>
      </c>
      <c r="D8" s="9"/>
      <c r="E8" s="55">
        <v>962.41</v>
      </c>
      <c r="F8" s="55">
        <v>726.1</v>
      </c>
    </row>
    <row r="9" spans="1:6">
      <c r="A9" s="1"/>
      <c r="B9" s="1" t="s">
        <v>10</v>
      </c>
      <c r="C9" s="8">
        <v>12951.740000000002</v>
      </c>
      <c r="D9" s="9"/>
      <c r="E9" s="55">
        <v>12951.740000000002</v>
      </c>
      <c r="F9" s="55">
        <v>12346.89</v>
      </c>
    </row>
    <row r="10" spans="1:6">
      <c r="A10" s="2" t="s">
        <v>11</v>
      </c>
      <c r="B10" s="1"/>
      <c r="C10" s="56">
        <f>SUM(C5:C9)</f>
        <v>64715.710000000006</v>
      </c>
      <c r="D10" s="57">
        <v>0</v>
      </c>
      <c r="E10" s="57">
        <f>SUM(E5:E9)</f>
        <v>64715.710000000006</v>
      </c>
      <c r="F10" s="57">
        <v>66930.679999999993</v>
      </c>
    </row>
    <row r="11" spans="1:6">
      <c r="A11" s="1"/>
      <c r="B11" s="1"/>
      <c r="C11" s="8"/>
      <c r="D11" s="9"/>
      <c r="E11" s="55"/>
      <c r="F11" s="55"/>
    </row>
    <row r="12" spans="1:6">
      <c r="A12" s="2" t="s">
        <v>12</v>
      </c>
      <c r="B12" s="1"/>
      <c r="C12" s="8">
        <f>6371.01-C19</f>
        <v>5990</v>
      </c>
      <c r="D12" s="9"/>
      <c r="E12" s="55">
        <f>C12+D12</f>
        <v>5990</v>
      </c>
      <c r="F12" s="55">
        <v>6662.5</v>
      </c>
    </row>
    <row r="13" spans="1:6">
      <c r="A13" s="2" t="s">
        <v>13</v>
      </c>
      <c r="B13" s="1"/>
      <c r="C13" s="8">
        <v>4562.96</v>
      </c>
      <c r="D13" s="9"/>
      <c r="E13" s="55">
        <f t="shared" ref="E13:E20" si="0">C13+D13</f>
        <v>4562.96</v>
      </c>
      <c r="F13" s="55">
        <v>4655.47</v>
      </c>
    </row>
    <row r="14" spans="1:6">
      <c r="A14" s="2" t="s">
        <v>111</v>
      </c>
      <c r="B14" s="1"/>
      <c r="C14" s="8"/>
      <c r="D14" s="9"/>
      <c r="E14" s="55">
        <f t="shared" si="0"/>
        <v>0</v>
      </c>
      <c r="F14" s="55">
        <v>0</v>
      </c>
    </row>
    <row r="15" spans="1:6">
      <c r="A15" s="2" t="s">
        <v>14</v>
      </c>
      <c r="B15" s="1"/>
      <c r="C15" s="8"/>
      <c r="D15" s="9"/>
      <c r="E15" s="55">
        <f t="shared" si="0"/>
        <v>0</v>
      </c>
      <c r="F15" s="55"/>
    </row>
    <row r="16" spans="1:6">
      <c r="A16" s="1"/>
      <c r="B16" s="1" t="s">
        <v>15</v>
      </c>
      <c r="C16" s="8">
        <v>5962</v>
      </c>
      <c r="D16" s="9"/>
      <c r="E16" s="55">
        <f t="shared" si="0"/>
        <v>5962</v>
      </c>
      <c r="F16" s="55">
        <v>8411</v>
      </c>
    </row>
    <row r="17" spans="1:6">
      <c r="A17" s="1"/>
      <c r="B17" s="1" t="s">
        <v>16</v>
      </c>
      <c r="C17" s="8">
        <v>1677</v>
      </c>
      <c r="D17" s="9"/>
      <c r="E17" s="55">
        <f t="shared" si="0"/>
        <v>1677</v>
      </c>
      <c r="F17" s="55">
        <v>3889</v>
      </c>
    </row>
    <row r="18" spans="1:6">
      <c r="A18" s="1"/>
      <c r="B18" s="1" t="s">
        <v>17</v>
      </c>
      <c r="C18" s="8">
        <v>260</v>
      </c>
      <c r="D18" s="9"/>
      <c r="E18" s="55">
        <f t="shared" si="0"/>
        <v>260</v>
      </c>
      <c r="F18" s="55">
        <v>1560</v>
      </c>
    </row>
    <row r="19" spans="1:6">
      <c r="A19" s="1"/>
      <c r="B19" s="1" t="s">
        <v>33</v>
      </c>
      <c r="C19" s="8">
        <v>381.01</v>
      </c>
      <c r="D19" s="9"/>
      <c r="E19" s="55">
        <f t="shared" si="0"/>
        <v>381.01</v>
      </c>
      <c r="F19" s="55">
        <v>0</v>
      </c>
    </row>
    <row r="20" spans="1:6">
      <c r="A20" s="1"/>
      <c r="B20" s="1" t="s">
        <v>60</v>
      </c>
      <c r="C20" s="8"/>
      <c r="D20" s="8">
        <v>10000</v>
      </c>
      <c r="E20" s="55">
        <f t="shared" si="0"/>
        <v>10000</v>
      </c>
      <c r="F20" s="55">
        <v>0</v>
      </c>
    </row>
    <row r="21" spans="1:6" ht="20" thickBot="1">
      <c r="A21" s="2" t="s">
        <v>18</v>
      </c>
      <c r="B21" s="1"/>
      <c r="C21" s="3">
        <f>SUM(C10:C20)</f>
        <v>83548.680000000008</v>
      </c>
      <c r="D21" s="4">
        <f>SUM(D20)</f>
        <v>10000</v>
      </c>
      <c r="E21" s="4">
        <f>SUM(E10:E20)</f>
        <v>93548.680000000008</v>
      </c>
      <c r="F21" s="4">
        <v>92108.65</v>
      </c>
    </row>
    <row r="22" spans="1:6" ht="17" thickTop="1">
      <c r="A22" s="1"/>
      <c r="B22" s="1"/>
      <c r="C22" s="5"/>
      <c r="D22" s="6"/>
      <c r="E22" s="7"/>
      <c r="F22" s="7"/>
    </row>
    <row r="23" spans="1:6">
      <c r="A23" s="2" t="s">
        <v>19</v>
      </c>
      <c r="B23" s="1"/>
      <c r="C23" s="8"/>
      <c r="D23" s="9"/>
      <c r="E23" s="10"/>
      <c r="F23" s="10"/>
    </row>
    <row r="24" spans="1:6">
      <c r="A24" s="2" t="s">
        <v>14</v>
      </c>
      <c r="B24" s="1"/>
      <c r="C24" s="8"/>
      <c r="D24" s="9"/>
      <c r="E24" s="10"/>
      <c r="F24" s="10"/>
    </row>
    <row r="25" spans="1:6">
      <c r="A25" s="1"/>
      <c r="B25" s="24" t="s">
        <v>20</v>
      </c>
      <c r="C25" s="8">
        <v>42783</v>
      </c>
      <c r="D25" s="9"/>
      <c r="E25" s="10">
        <v>42783</v>
      </c>
      <c r="F25" s="10">
        <v>42783</v>
      </c>
    </row>
    <row r="26" spans="1:6">
      <c r="A26" s="1"/>
      <c r="B26" s="24" t="s">
        <v>21</v>
      </c>
      <c r="C26" s="8">
        <v>1677</v>
      </c>
      <c r="D26" s="9"/>
      <c r="E26" s="10">
        <v>1677</v>
      </c>
      <c r="F26" s="10">
        <v>3889</v>
      </c>
    </row>
    <row r="27" spans="1:6">
      <c r="A27" s="1"/>
      <c r="B27" s="1" t="s">
        <v>22</v>
      </c>
      <c r="C27" s="8">
        <v>7703.66</v>
      </c>
      <c r="D27" s="9"/>
      <c r="E27" s="10">
        <v>7703.66</v>
      </c>
      <c r="F27" s="10">
        <v>7986.53</v>
      </c>
    </row>
    <row r="28" spans="1:6">
      <c r="A28" s="1"/>
      <c r="B28" s="1" t="s">
        <v>23</v>
      </c>
      <c r="C28" s="8">
        <v>21979.999999999996</v>
      </c>
      <c r="D28" s="9"/>
      <c r="E28" s="10">
        <v>21979.999999999996</v>
      </c>
      <c r="F28" s="10">
        <v>20241.78</v>
      </c>
    </row>
    <row r="29" spans="1:6">
      <c r="A29" s="1"/>
      <c r="B29" s="1" t="s">
        <v>24</v>
      </c>
      <c r="C29" s="8">
        <v>512.61</v>
      </c>
      <c r="D29" s="9"/>
      <c r="E29" s="10">
        <v>512.61</v>
      </c>
      <c r="F29" s="10">
        <v>706.32</v>
      </c>
    </row>
    <row r="30" spans="1:6">
      <c r="A30" s="1"/>
      <c r="B30" s="1" t="s">
        <v>25</v>
      </c>
      <c r="C30" s="8">
        <v>830</v>
      </c>
      <c r="D30" s="9"/>
      <c r="E30" s="10">
        <v>830</v>
      </c>
      <c r="F30" s="10">
        <v>2120</v>
      </c>
    </row>
    <row r="31" spans="1:6">
      <c r="B31" s="1" t="s">
        <v>26</v>
      </c>
      <c r="C31" s="8">
        <v>162.28</v>
      </c>
      <c r="D31" s="9"/>
      <c r="E31" s="10">
        <v>162.28</v>
      </c>
      <c r="F31" s="10">
        <v>825</v>
      </c>
    </row>
    <row r="32" spans="1:6" ht="17" thickBot="1">
      <c r="A32" s="1"/>
      <c r="B32" s="1"/>
      <c r="C32" s="11">
        <f>SUM(C25:C31)</f>
        <v>75648.55</v>
      </c>
      <c r="D32" s="12">
        <v>0</v>
      </c>
      <c r="E32" s="12">
        <f>SUM(E25:E31)</f>
        <v>75648.55</v>
      </c>
      <c r="F32" s="12">
        <v>78551.63</v>
      </c>
    </row>
    <row r="33" spans="1:6" ht="17" thickTop="1">
      <c r="A33" s="2"/>
      <c r="B33" s="1"/>
      <c r="C33" s="13"/>
      <c r="D33" s="13"/>
      <c r="E33" s="14"/>
      <c r="F33" s="15"/>
    </row>
    <row r="34" spans="1:6">
      <c r="A34" t="s">
        <v>116</v>
      </c>
      <c r="C34" s="16">
        <f>C21-C32</f>
        <v>7900.1300000000047</v>
      </c>
      <c r="D34" s="16">
        <f>D21-D32</f>
        <v>10000</v>
      </c>
      <c r="E34" s="17">
        <f>E21-E32</f>
        <v>17900.130000000005</v>
      </c>
      <c r="F34" s="16">
        <v>13557.01999999999</v>
      </c>
    </row>
    <row r="35" spans="1:6">
      <c r="A35" s="18" t="s">
        <v>27</v>
      </c>
      <c r="C35" s="16"/>
      <c r="D35" s="16"/>
      <c r="E35" s="17"/>
      <c r="F35" s="16"/>
    </row>
    <row r="36" spans="1:6">
      <c r="B36" t="s">
        <v>28</v>
      </c>
      <c r="C36" s="16"/>
      <c r="D36" s="16">
        <v>0</v>
      </c>
      <c r="E36" s="17">
        <v>0</v>
      </c>
      <c r="F36" s="16">
        <v>-10248</v>
      </c>
    </row>
    <row r="37" spans="1:6">
      <c r="B37" t="s">
        <v>29</v>
      </c>
      <c r="C37" s="16"/>
      <c r="D37" s="16">
        <v>0</v>
      </c>
      <c r="E37" s="17">
        <v>0</v>
      </c>
      <c r="F37" s="16">
        <v>-3942</v>
      </c>
    </row>
    <row r="38" spans="1:6">
      <c r="B38" t="s">
        <v>30</v>
      </c>
      <c r="C38" s="16"/>
      <c r="D38" s="16">
        <v>0</v>
      </c>
      <c r="E38" s="17">
        <v>0</v>
      </c>
      <c r="F38" s="16">
        <v>14190</v>
      </c>
    </row>
    <row r="39" spans="1:6">
      <c r="A39" s="58"/>
      <c r="B39" s="19" t="s">
        <v>31</v>
      </c>
      <c r="C39" s="16"/>
      <c r="D39" s="16"/>
      <c r="E39" s="17">
        <v>0</v>
      </c>
      <c r="F39" s="16">
        <v>0</v>
      </c>
    </row>
    <row r="40" spans="1:6">
      <c r="B40" t="s">
        <v>32</v>
      </c>
      <c r="C40" s="16">
        <v>0</v>
      </c>
      <c r="D40" s="16"/>
      <c r="E40" s="17">
        <v>0</v>
      </c>
      <c r="F40" s="16">
        <v>0</v>
      </c>
    </row>
    <row r="41" spans="1:6">
      <c r="C41" s="20"/>
      <c r="D41" s="16"/>
      <c r="E41" s="17"/>
      <c r="F41" s="59"/>
    </row>
    <row r="42" spans="1:6" ht="20" thickBot="1">
      <c r="A42" s="21" t="s">
        <v>34</v>
      </c>
      <c r="B42" s="21"/>
      <c r="C42" s="22">
        <f>SUM(C34:C41)</f>
        <v>7900.1300000000047</v>
      </c>
      <c r="D42" s="22">
        <f>SUM(D34:D41)</f>
        <v>10000</v>
      </c>
      <c r="E42" s="22">
        <f>SUM(E34:E41)</f>
        <v>17900.130000000005</v>
      </c>
      <c r="F42" s="22">
        <v>13557.01999999999</v>
      </c>
    </row>
    <row r="43" spans="1:6" ht="17" thickTop="1">
      <c r="F43" s="23"/>
    </row>
    <row r="44" spans="1:6">
      <c r="A44" s="1" t="s">
        <v>117</v>
      </c>
      <c r="F44" s="23"/>
    </row>
    <row r="45" spans="1:6">
      <c r="F45" s="23"/>
    </row>
    <row r="47" spans="1:6">
      <c r="B47" s="24"/>
      <c r="D47" s="24"/>
      <c r="F47" s="25"/>
    </row>
    <row r="50" spans="1:7">
      <c r="A50" s="24" t="s">
        <v>118</v>
      </c>
      <c r="C50" s="24" t="s">
        <v>119</v>
      </c>
    </row>
    <row r="52" spans="1:7" ht="18">
      <c r="A52" s="26" t="s">
        <v>0</v>
      </c>
      <c r="C52" s="27"/>
      <c r="D52" s="27"/>
      <c r="E52" s="27"/>
      <c r="F52" s="28"/>
    </row>
    <row r="53" spans="1:7">
      <c r="C53" s="27"/>
      <c r="D53" s="27"/>
      <c r="E53" s="27"/>
      <c r="F53" s="29"/>
    </row>
    <row r="54" spans="1:7">
      <c r="A54" s="30" t="s">
        <v>35</v>
      </c>
      <c r="B54" s="1"/>
      <c r="C54" s="48" t="s">
        <v>1</v>
      </c>
      <c r="D54" s="49" t="s">
        <v>2</v>
      </c>
      <c r="E54" s="60">
        <v>2023</v>
      </c>
      <c r="F54" s="50">
        <v>2022</v>
      </c>
    </row>
    <row r="55" spans="1:7">
      <c r="A55" s="1"/>
      <c r="B55" s="1"/>
      <c r="C55" s="48" t="s">
        <v>4</v>
      </c>
      <c r="D55" s="49" t="s">
        <v>4</v>
      </c>
      <c r="E55" s="49" t="s">
        <v>4</v>
      </c>
      <c r="F55" s="51" t="s">
        <v>4</v>
      </c>
    </row>
    <row r="56" spans="1:7">
      <c r="A56" s="24" t="s">
        <v>36</v>
      </c>
      <c r="B56" s="24"/>
      <c r="C56" s="61"/>
      <c r="D56" s="62"/>
      <c r="E56" s="63"/>
      <c r="F56" s="64"/>
      <c r="G56" s="94"/>
    </row>
    <row r="57" spans="1:7">
      <c r="A57" s="24"/>
      <c r="B57" s="1" t="s">
        <v>6</v>
      </c>
      <c r="C57" s="8">
        <v>35803.770000000004</v>
      </c>
      <c r="D57" s="9"/>
      <c r="E57" s="65">
        <f>C57</f>
        <v>35803.770000000004</v>
      </c>
      <c r="F57" s="66">
        <v>33342.129999999997</v>
      </c>
      <c r="G57" s="94"/>
    </row>
    <row r="58" spans="1:7">
      <c r="A58" s="24"/>
      <c r="B58" s="1" t="s">
        <v>7</v>
      </c>
      <c r="C58" s="8">
        <v>10213.67</v>
      </c>
      <c r="D58" s="67"/>
      <c r="E58" s="65">
        <f t="shared" ref="E58:E62" si="1">C58</f>
        <v>10213.67</v>
      </c>
      <c r="F58" s="66">
        <v>14218.26</v>
      </c>
      <c r="G58" s="94"/>
    </row>
    <row r="59" spans="1:7">
      <c r="A59" s="24"/>
      <c r="B59" s="1" t="s">
        <v>8</v>
      </c>
      <c r="C59" s="8">
        <v>4784.1200000000008</v>
      </c>
      <c r="D59" s="9"/>
      <c r="E59" s="65">
        <f t="shared" si="1"/>
        <v>4784.1200000000008</v>
      </c>
      <c r="F59" s="66">
        <v>6297.3</v>
      </c>
      <c r="G59" s="94"/>
    </row>
    <row r="60" spans="1:7">
      <c r="A60" s="24"/>
      <c r="B60" s="1" t="s">
        <v>9</v>
      </c>
      <c r="C60" s="8">
        <v>962.41</v>
      </c>
      <c r="D60" s="9"/>
      <c r="E60" s="65">
        <f t="shared" si="1"/>
        <v>962.41</v>
      </c>
      <c r="F60" s="66">
        <v>726.1</v>
      </c>
      <c r="G60" s="94"/>
    </row>
    <row r="61" spans="1:7">
      <c r="A61" s="1"/>
      <c r="B61" s="24" t="s">
        <v>37</v>
      </c>
      <c r="C61" s="8">
        <v>12951.740000000002</v>
      </c>
      <c r="D61" s="9"/>
      <c r="E61" s="65">
        <f t="shared" si="1"/>
        <v>12951.740000000002</v>
      </c>
      <c r="F61" s="66">
        <v>12346.89</v>
      </c>
      <c r="G61" s="94"/>
    </row>
    <row r="62" spans="1:7">
      <c r="A62" s="1" t="s">
        <v>38</v>
      </c>
      <c r="B62" s="1"/>
      <c r="C62" s="8">
        <v>0</v>
      </c>
      <c r="D62" s="9"/>
      <c r="E62" s="65">
        <f t="shared" si="1"/>
        <v>0</v>
      </c>
      <c r="F62" s="66">
        <v>14190</v>
      </c>
      <c r="G62" s="94"/>
    </row>
    <row r="63" spans="1:7">
      <c r="A63" s="1"/>
      <c r="B63" s="1"/>
      <c r="C63" s="8"/>
      <c r="D63" s="9"/>
      <c r="E63" s="65"/>
      <c r="F63" s="66"/>
      <c r="G63" s="94"/>
    </row>
    <row r="64" spans="1:7">
      <c r="A64" s="24"/>
      <c r="B64" s="24"/>
      <c r="C64" s="68">
        <f>SUM(C57:C63)</f>
        <v>64715.710000000006</v>
      </c>
      <c r="D64" s="68">
        <v>0</v>
      </c>
      <c r="E64" s="68">
        <f>SUM(E57:E62)</f>
        <v>64715.710000000006</v>
      </c>
      <c r="F64" s="69">
        <v>81120.679999999993</v>
      </c>
      <c r="G64" s="94"/>
    </row>
    <row r="65" spans="1:7">
      <c r="A65" s="24"/>
      <c r="B65" s="24"/>
      <c r="C65" s="8"/>
      <c r="D65" s="9"/>
      <c r="E65" s="65"/>
      <c r="F65" s="66"/>
      <c r="G65" s="94"/>
    </row>
    <row r="66" spans="1:7">
      <c r="A66" s="24" t="s">
        <v>39</v>
      </c>
      <c r="B66" s="1"/>
      <c r="C66" s="8">
        <v>5962</v>
      </c>
      <c r="D66" s="9"/>
      <c r="E66" s="65">
        <v>5962</v>
      </c>
      <c r="F66" s="66">
        <v>8411</v>
      </c>
      <c r="G66" s="94"/>
    </row>
    <row r="67" spans="1:7">
      <c r="A67" s="24"/>
      <c r="B67" s="24" t="s">
        <v>40</v>
      </c>
      <c r="C67" s="8">
        <v>260</v>
      </c>
      <c r="D67" s="8"/>
      <c r="E67" s="65">
        <v>260</v>
      </c>
      <c r="F67" s="66">
        <v>1560</v>
      </c>
      <c r="G67" s="94"/>
    </row>
    <row r="68" spans="1:7">
      <c r="A68" s="24"/>
      <c r="B68" s="70" t="s">
        <v>41</v>
      </c>
      <c r="C68" s="8">
        <v>0</v>
      </c>
      <c r="D68" s="8"/>
      <c r="E68" s="65">
        <v>0</v>
      </c>
      <c r="F68" s="66"/>
      <c r="G68" s="94"/>
    </row>
    <row r="69" spans="1:7">
      <c r="A69" s="24"/>
      <c r="B69" s="24"/>
      <c r="C69" s="68">
        <f>SUM(C66:C68)</f>
        <v>6222</v>
      </c>
      <c r="D69" s="68">
        <v>0</v>
      </c>
      <c r="E69" s="68">
        <f>SUM(E66:E68)</f>
        <v>6222</v>
      </c>
      <c r="F69" s="69">
        <v>9971</v>
      </c>
      <c r="G69" s="94"/>
    </row>
    <row r="70" spans="1:7">
      <c r="A70" s="24"/>
      <c r="B70" s="24"/>
      <c r="C70" s="8"/>
      <c r="D70" s="9"/>
      <c r="E70" s="65"/>
      <c r="F70" s="66"/>
      <c r="G70" s="94"/>
    </row>
    <row r="71" spans="1:7">
      <c r="A71" s="24" t="s">
        <v>12</v>
      </c>
      <c r="B71" s="24"/>
      <c r="C71" s="8"/>
      <c r="D71" s="9"/>
      <c r="E71" s="65"/>
      <c r="F71" s="66"/>
      <c r="G71" s="94"/>
    </row>
    <row r="72" spans="1:7">
      <c r="A72" s="24"/>
      <c r="B72" s="24" t="s">
        <v>42</v>
      </c>
      <c r="C72" s="8">
        <v>10</v>
      </c>
      <c r="D72" s="9"/>
      <c r="E72" s="65">
        <v>10</v>
      </c>
      <c r="F72" s="66">
        <v>119.85</v>
      </c>
      <c r="G72" s="94"/>
    </row>
    <row r="73" spans="1:7">
      <c r="A73" s="1"/>
      <c r="B73" s="1" t="s">
        <v>43</v>
      </c>
      <c r="C73" s="8">
        <v>118</v>
      </c>
      <c r="D73" s="9"/>
      <c r="E73" s="65">
        <v>118</v>
      </c>
      <c r="F73" s="66">
        <v>81.75</v>
      </c>
      <c r="G73" s="94"/>
    </row>
    <row r="74" spans="1:7">
      <c r="A74" s="1"/>
      <c r="B74" s="24" t="s">
        <v>44</v>
      </c>
      <c r="C74" s="8">
        <v>470</v>
      </c>
      <c r="D74" s="9"/>
      <c r="E74" s="65">
        <v>470</v>
      </c>
      <c r="F74" s="71">
        <v>0</v>
      </c>
      <c r="G74" s="94"/>
    </row>
    <row r="75" spans="1:7">
      <c r="A75" s="24"/>
      <c r="B75" s="24" t="s">
        <v>45</v>
      </c>
      <c r="C75" s="8">
        <v>0</v>
      </c>
      <c r="D75" s="9"/>
      <c r="E75" s="65">
        <v>0</v>
      </c>
      <c r="F75" s="9">
        <v>1715.9</v>
      </c>
    </row>
    <row r="76" spans="1:7">
      <c r="A76" s="24"/>
      <c r="B76" s="24" t="s">
        <v>46</v>
      </c>
      <c r="C76" s="8">
        <v>0</v>
      </c>
      <c r="D76" s="9"/>
      <c r="E76" s="65">
        <v>0</v>
      </c>
      <c r="F76" s="72">
        <v>0</v>
      </c>
    </row>
    <row r="77" spans="1:7">
      <c r="A77" s="24"/>
      <c r="B77" s="24" t="s">
        <v>47</v>
      </c>
      <c r="C77" s="8">
        <v>0</v>
      </c>
      <c r="D77" s="9"/>
      <c r="E77" s="65">
        <v>0</v>
      </c>
      <c r="F77" s="9">
        <v>32</v>
      </c>
    </row>
    <row r="78" spans="1:7">
      <c r="A78" s="24"/>
      <c r="B78" s="24" t="s">
        <v>48</v>
      </c>
      <c r="C78" s="8">
        <v>20</v>
      </c>
      <c r="D78" s="9"/>
      <c r="E78" s="65">
        <v>20</v>
      </c>
      <c r="F78" s="9">
        <v>25</v>
      </c>
    </row>
    <row r="79" spans="1:7">
      <c r="A79" s="24"/>
      <c r="B79" s="24" t="s">
        <v>33</v>
      </c>
      <c r="C79" s="8">
        <v>381.01</v>
      </c>
      <c r="D79" s="9"/>
      <c r="E79" s="65">
        <v>381.01</v>
      </c>
      <c r="F79" s="9">
        <v>0</v>
      </c>
    </row>
    <row r="80" spans="1:7">
      <c r="A80" s="24"/>
      <c r="B80" s="24" t="s">
        <v>49</v>
      </c>
      <c r="C80" s="8">
        <v>5372</v>
      </c>
      <c r="D80" s="9"/>
      <c r="E80" s="65">
        <v>5372</v>
      </c>
      <c r="F80" s="9">
        <v>4688</v>
      </c>
    </row>
    <row r="81" spans="1:6">
      <c r="A81" s="24"/>
      <c r="B81" s="24" t="s">
        <v>50</v>
      </c>
      <c r="C81" s="8">
        <v>0</v>
      </c>
      <c r="D81" s="9"/>
      <c r="E81" s="65">
        <v>0</v>
      </c>
      <c r="F81" s="9">
        <v>0</v>
      </c>
    </row>
    <row r="82" spans="1:6">
      <c r="A82" s="24"/>
      <c r="B82" s="24"/>
      <c r="C82" s="68">
        <f>SUM(C72:C81)</f>
        <v>6371.01</v>
      </c>
      <c r="D82" s="68">
        <v>0</v>
      </c>
      <c r="E82" s="68">
        <f>SUM(E72:E81)</f>
        <v>6371.01</v>
      </c>
      <c r="F82" s="68">
        <v>6662.5</v>
      </c>
    </row>
    <row r="83" spans="1:6">
      <c r="A83" s="24"/>
      <c r="B83" s="24"/>
      <c r="C83" s="8"/>
      <c r="D83" s="9"/>
      <c r="E83" s="65"/>
      <c r="F83" s="9"/>
    </row>
    <row r="84" spans="1:6">
      <c r="A84" s="24" t="s">
        <v>51</v>
      </c>
      <c r="B84" s="24"/>
      <c r="C84" s="8"/>
      <c r="D84" s="9"/>
      <c r="E84" s="65"/>
      <c r="F84" s="72"/>
    </row>
    <row r="85" spans="1:6">
      <c r="A85" s="24"/>
      <c r="B85" s="24" t="s">
        <v>52</v>
      </c>
      <c r="C85" s="8">
        <v>822.01</v>
      </c>
      <c r="D85" s="9"/>
      <c r="E85" s="65">
        <v>822.01</v>
      </c>
      <c r="F85" s="9">
        <v>822.01</v>
      </c>
    </row>
    <row r="86" spans="1:6">
      <c r="A86" s="24"/>
      <c r="B86" s="24" t="s">
        <v>53</v>
      </c>
      <c r="C86" s="8">
        <v>1458.54</v>
      </c>
      <c r="D86" s="9"/>
      <c r="E86" s="65">
        <v>1458.54</v>
      </c>
      <c r="F86" s="9">
        <v>1660.36</v>
      </c>
    </row>
    <row r="87" spans="1:6">
      <c r="A87" s="24"/>
      <c r="B87" s="24" t="s">
        <v>54</v>
      </c>
      <c r="C87" s="8">
        <v>1355.9900000000002</v>
      </c>
      <c r="D87" s="9"/>
      <c r="E87" s="65">
        <v>1355.9900000000002</v>
      </c>
      <c r="F87" s="9">
        <v>1253.3</v>
      </c>
    </row>
    <row r="88" spans="1:6">
      <c r="A88" s="24"/>
      <c r="B88" s="24" t="s">
        <v>55</v>
      </c>
      <c r="C88" s="8">
        <v>397.41</v>
      </c>
      <c r="D88" s="8"/>
      <c r="E88" s="65">
        <v>397.41</v>
      </c>
      <c r="F88" s="9">
        <v>393.7</v>
      </c>
    </row>
    <row r="89" spans="1:6">
      <c r="A89" s="24"/>
      <c r="B89" s="24" t="s">
        <v>56</v>
      </c>
      <c r="C89" s="8">
        <v>529.01</v>
      </c>
      <c r="D89" s="9"/>
      <c r="E89" s="65">
        <v>529.01</v>
      </c>
      <c r="F89" s="9">
        <v>526.1</v>
      </c>
    </row>
    <row r="90" spans="1:6">
      <c r="A90" s="24"/>
      <c r="B90" s="24"/>
      <c r="C90" s="68">
        <f>SUM(C85:C89)</f>
        <v>4562.96</v>
      </c>
      <c r="D90" s="68">
        <v>0</v>
      </c>
      <c r="E90" s="68">
        <f>SUM(E85:E89)</f>
        <v>4562.96</v>
      </c>
      <c r="F90" s="68">
        <v>4655.47</v>
      </c>
    </row>
    <row r="91" spans="1:6">
      <c r="A91" s="24"/>
      <c r="B91" s="24"/>
      <c r="C91" s="8"/>
      <c r="D91" s="9"/>
      <c r="E91" s="65"/>
      <c r="F91" s="9"/>
    </row>
    <row r="92" spans="1:6">
      <c r="A92" s="24" t="s">
        <v>57</v>
      </c>
      <c r="B92" s="24"/>
      <c r="C92" s="8"/>
      <c r="D92" s="9"/>
      <c r="E92" s="65"/>
      <c r="F92" s="9"/>
    </row>
    <row r="93" spans="1:6">
      <c r="A93" s="24"/>
      <c r="B93" s="24" t="s">
        <v>58</v>
      </c>
      <c r="C93" s="8">
        <v>1677</v>
      </c>
      <c r="D93" s="8"/>
      <c r="E93" s="65">
        <v>1677</v>
      </c>
      <c r="F93" s="9">
        <v>3889</v>
      </c>
    </row>
    <row r="94" spans="1:6">
      <c r="A94" s="24"/>
      <c r="B94" s="24" t="s">
        <v>59</v>
      </c>
      <c r="C94" s="8"/>
      <c r="D94" s="9"/>
      <c r="E94" s="65"/>
      <c r="F94" s="9">
        <v>10000</v>
      </c>
    </row>
    <row r="95" spans="1:6">
      <c r="A95" s="24"/>
      <c r="B95" s="24" t="s">
        <v>60</v>
      </c>
      <c r="C95" s="8"/>
      <c r="D95" s="9">
        <v>10000</v>
      </c>
      <c r="E95" s="65">
        <v>10000</v>
      </c>
      <c r="F95" s="9">
        <v>0</v>
      </c>
    </row>
    <row r="96" spans="1:6" ht="17" thickBot="1">
      <c r="A96" s="24"/>
      <c r="B96" s="24"/>
      <c r="C96" s="73"/>
      <c r="D96" s="74"/>
      <c r="E96" s="74"/>
      <c r="F96" s="75"/>
    </row>
    <row r="97" spans="1:6">
      <c r="A97" s="24"/>
      <c r="B97" s="24"/>
      <c r="C97" s="8"/>
      <c r="D97" s="9"/>
      <c r="E97" s="9"/>
      <c r="F97" s="9"/>
    </row>
    <row r="98" spans="1:6">
      <c r="A98" s="2" t="s">
        <v>18</v>
      </c>
      <c r="B98" s="1"/>
      <c r="C98" s="8">
        <f>C64+C69+C82+C90+C93</f>
        <v>83548.680000000008</v>
      </c>
      <c r="D98" s="8">
        <f>D64+D69+D82+D90+D95</f>
        <v>10000</v>
      </c>
      <c r="E98" s="8">
        <f>E64+E69+E82+E90+E93+E95</f>
        <v>93548.680000000008</v>
      </c>
      <c r="F98" s="9">
        <v>116298.65</v>
      </c>
    </row>
    <row r="99" spans="1:6" ht="17" thickBot="1">
      <c r="A99" s="1"/>
      <c r="B99" s="1"/>
      <c r="C99" s="73"/>
      <c r="D99" s="74"/>
      <c r="E99" s="74"/>
      <c r="F99" s="74"/>
    </row>
    <row r="100" spans="1:6">
      <c r="A100" s="1"/>
      <c r="B100" s="1"/>
      <c r="C100" s="76"/>
      <c r="D100" s="76"/>
      <c r="E100" s="76"/>
      <c r="F100" s="76"/>
    </row>
    <row r="101" spans="1:6">
      <c r="C101" s="19"/>
      <c r="D101" s="19"/>
      <c r="E101" s="19"/>
      <c r="F101" s="31"/>
    </row>
    <row r="104" spans="1:6" ht="18">
      <c r="A104" s="26" t="s">
        <v>0</v>
      </c>
      <c r="C104" s="19"/>
      <c r="D104" s="19"/>
      <c r="E104" s="19"/>
      <c r="F104" s="19"/>
    </row>
    <row r="105" spans="1:6">
      <c r="A105" s="30" t="s">
        <v>61</v>
      </c>
      <c r="C105" s="77" t="s">
        <v>1</v>
      </c>
      <c r="D105" s="78" t="s">
        <v>2</v>
      </c>
      <c r="E105" s="50">
        <v>2023</v>
      </c>
      <c r="F105" s="79">
        <v>2022</v>
      </c>
    </row>
    <row r="106" spans="1:6">
      <c r="C106" s="77" t="s">
        <v>4</v>
      </c>
      <c r="D106" s="78" t="s">
        <v>4</v>
      </c>
      <c r="E106" s="80" t="s">
        <v>4</v>
      </c>
      <c r="F106" s="77" t="s">
        <v>4</v>
      </c>
    </row>
    <row r="107" spans="1:6">
      <c r="A107" s="1" t="s">
        <v>62</v>
      </c>
      <c r="B107" s="1"/>
      <c r="C107" s="81"/>
      <c r="D107" s="81"/>
      <c r="E107" s="82"/>
      <c r="F107" s="81"/>
    </row>
    <row r="108" spans="1:6">
      <c r="A108" s="1"/>
      <c r="B108" s="1" t="s">
        <v>114</v>
      </c>
      <c r="C108" s="81">
        <v>42783</v>
      </c>
      <c r="D108" s="81"/>
      <c r="E108" s="82">
        <v>42783</v>
      </c>
      <c r="F108" s="81">
        <v>42783</v>
      </c>
    </row>
    <row r="109" spans="1:6">
      <c r="A109" s="1"/>
      <c r="B109" s="1" t="s">
        <v>63</v>
      </c>
      <c r="C109" s="81">
        <v>1677</v>
      </c>
      <c r="D109" s="81"/>
      <c r="E109" s="82">
        <v>1677</v>
      </c>
      <c r="F109" s="81">
        <v>3889</v>
      </c>
    </row>
    <row r="110" spans="1:6">
      <c r="C110" s="83">
        <v>44460</v>
      </c>
      <c r="D110" s="83">
        <v>0</v>
      </c>
      <c r="E110" s="84">
        <v>44460</v>
      </c>
      <c r="F110" s="83">
        <v>46672</v>
      </c>
    </row>
    <row r="111" spans="1:6">
      <c r="A111" s="1" t="s">
        <v>64</v>
      </c>
      <c r="B111" s="1"/>
      <c r="C111" s="81"/>
      <c r="D111" s="81"/>
      <c r="E111" s="82"/>
      <c r="F111" s="81"/>
    </row>
    <row r="112" spans="1:6">
      <c r="A112" s="1"/>
      <c r="B112" s="1" t="s">
        <v>65</v>
      </c>
      <c r="C112" s="81">
        <v>1184.9099999999999</v>
      </c>
      <c r="D112" s="81"/>
      <c r="E112" s="82">
        <v>1184.9099999999999</v>
      </c>
      <c r="F112" s="81">
        <v>1767.25</v>
      </c>
    </row>
    <row r="113" spans="1:6">
      <c r="A113" s="1"/>
      <c r="B113" s="1" t="s">
        <v>66</v>
      </c>
      <c r="C113" s="81">
        <v>0</v>
      </c>
      <c r="D113" s="81"/>
      <c r="E113" s="82">
        <v>0</v>
      </c>
      <c r="F113" s="81">
        <v>0</v>
      </c>
    </row>
    <row r="114" spans="1:6">
      <c r="B114" s="1" t="s">
        <v>67</v>
      </c>
      <c r="C114" s="81">
        <v>6518.75</v>
      </c>
      <c r="D114" s="81"/>
      <c r="E114" s="82">
        <v>6518.75</v>
      </c>
      <c r="F114" s="81">
        <v>6219.28</v>
      </c>
    </row>
    <row r="115" spans="1:6">
      <c r="C115" s="83">
        <v>7703.66</v>
      </c>
      <c r="D115" s="83">
        <v>0</v>
      </c>
      <c r="E115" s="83">
        <v>7703.66</v>
      </c>
      <c r="F115" s="83">
        <v>7986.53</v>
      </c>
    </row>
    <row r="116" spans="1:6">
      <c r="C116" s="81"/>
      <c r="D116" s="81"/>
      <c r="E116" s="82"/>
      <c r="F116" s="81"/>
    </row>
    <row r="117" spans="1:6">
      <c r="B117" s="1" t="s">
        <v>68</v>
      </c>
      <c r="C117" s="81">
        <v>512.61</v>
      </c>
      <c r="D117" s="82"/>
      <c r="E117" s="81">
        <v>512.61</v>
      </c>
      <c r="F117" s="82">
        <v>706.32</v>
      </c>
    </row>
    <row r="118" spans="1:6">
      <c r="C118" s="81"/>
      <c r="D118" s="81"/>
      <c r="E118" s="82"/>
      <c r="F118" s="81"/>
    </row>
    <row r="119" spans="1:6">
      <c r="A119" s="1"/>
      <c r="B119" s="1" t="s">
        <v>69</v>
      </c>
      <c r="C119" s="81">
        <v>863.51</v>
      </c>
      <c r="D119" s="81"/>
      <c r="E119" s="81">
        <v>863.51</v>
      </c>
      <c r="F119" s="82">
        <v>465.09</v>
      </c>
    </row>
    <row r="120" spans="1:6">
      <c r="A120" s="1"/>
      <c r="B120" s="1" t="s">
        <v>70</v>
      </c>
      <c r="C120" s="81">
        <v>3755.3900000000003</v>
      </c>
      <c r="D120" s="81"/>
      <c r="E120" s="81">
        <v>3755.3900000000003</v>
      </c>
      <c r="F120" s="82">
        <v>2307.1799999999998</v>
      </c>
    </row>
    <row r="121" spans="1:6">
      <c r="A121" s="1"/>
      <c r="B121" s="1" t="s">
        <v>71</v>
      </c>
      <c r="C121" s="81">
        <v>2294.87</v>
      </c>
      <c r="D121" s="81"/>
      <c r="E121" s="81">
        <v>2294.87</v>
      </c>
      <c r="F121" s="82">
        <v>2074.21</v>
      </c>
    </row>
    <row r="122" spans="1:6">
      <c r="A122" s="1"/>
      <c r="B122" s="1" t="s">
        <v>72</v>
      </c>
      <c r="C122" s="81">
        <v>3985.8499999999995</v>
      </c>
      <c r="D122" s="81"/>
      <c r="E122" s="81">
        <v>3985.8499999999995</v>
      </c>
      <c r="F122" s="82">
        <v>4058.96</v>
      </c>
    </row>
    <row r="123" spans="1:6">
      <c r="B123" s="1"/>
      <c r="C123" s="81">
        <v>0</v>
      </c>
      <c r="D123" s="81"/>
      <c r="E123" s="81">
        <v>0</v>
      </c>
      <c r="F123" s="82"/>
    </row>
    <row r="124" spans="1:6">
      <c r="A124" s="1"/>
      <c r="B124" s="1" t="s">
        <v>73</v>
      </c>
      <c r="C124" s="81">
        <v>574.02</v>
      </c>
      <c r="D124" s="81"/>
      <c r="E124" s="81">
        <v>574.02</v>
      </c>
      <c r="F124" s="82">
        <v>744.18</v>
      </c>
    </row>
    <row r="125" spans="1:6">
      <c r="A125" s="1"/>
      <c r="B125" s="1" t="s">
        <v>74</v>
      </c>
      <c r="C125" s="81">
        <v>1118.02</v>
      </c>
      <c r="D125" s="81"/>
      <c r="E125" s="81">
        <v>1118.02</v>
      </c>
      <c r="F125" s="82">
        <v>859.49</v>
      </c>
    </row>
    <row r="126" spans="1:6">
      <c r="A126" s="1"/>
      <c r="B126" s="1" t="s">
        <v>75</v>
      </c>
      <c r="C126" s="81">
        <v>586.39</v>
      </c>
      <c r="D126" s="81"/>
      <c r="E126" s="81">
        <v>586.39</v>
      </c>
      <c r="F126" s="82">
        <v>447.47</v>
      </c>
    </row>
    <row r="127" spans="1:6">
      <c r="A127" s="1"/>
      <c r="B127" s="1" t="s">
        <v>76</v>
      </c>
      <c r="C127" s="81">
        <v>1868.3200000000002</v>
      </c>
      <c r="D127" s="81"/>
      <c r="E127" s="81">
        <v>1868.3200000000002</v>
      </c>
      <c r="F127" s="82">
        <v>574.46</v>
      </c>
    </row>
    <row r="128" spans="1:6">
      <c r="A128" s="1"/>
      <c r="B128" s="1" t="s">
        <v>77</v>
      </c>
      <c r="C128" s="81">
        <v>980</v>
      </c>
      <c r="D128" s="81"/>
      <c r="E128" s="81">
        <v>980</v>
      </c>
      <c r="F128" s="82">
        <v>2934.25</v>
      </c>
    </row>
    <row r="129" spans="1:6">
      <c r="A129" s="1" t="s">
        <v>78</v>
      </c>
      <c r="B129" s="1"/>
      <c r="C129" s="81"/>
      <c r="D129" s="81"/>
      <c r="E129" s="81"/>
      <c r="F129" s="82"/>
    </row>
    <row r="130" spans="1:6">
      <c r="A130" s="1"/>
      <c r="B130" s="1" t="s">
        <v>79</v>
      </c>
      <c r="C130" s="81">
        <v>713.01</v>
      </c>
      <c r="D130" s="81"/>
      <c r="E130" s="81">
        <v>713.01</v>
      </c>
      <c r="F130" s="82">
        <v>842.15</v>
      </c>
    </row>
    <row r="131" spans="1:6">
      <c r="A131" s="1"/>
      <c r="B131" s="1" t="s">
        <v>80</v>
      </c>
      <c r="C131" s="81">
        <v>0</v>
      </c>
      <c r="D131" s="81"/>
      <c r="E131" s="81">
        <v>0</v>
      </c>
      <c r="F131" s="82">
        <v>0</v>
      </c>
    </row>
    <row r="132" spans="1:6">
      <c r="A132" s="1"/>
      <c r="B132" s="1" t="s">
        <v>81</v>
      </c>
      <c r="C132" s="81">
        <v>5240.62</v>
      </c>
      <c r="D132" s="81"/>
      <c r="E132" s="81">
        <v>5240.62</v>
      </c>
      <c r="F132" s="82">
        <v>4934.34</v>
      </c>
    </row>
    <row r="133" spans="1:6">
      <c r="C133" s="83">
        <f>SUM(C117:C132)</f>
        <v>22492.609999999997</v>
      </c>
      <c r="D133" s="83">
        <v>0</v>
      </c>
      <c r="E133" s="83">
        <f>SUM(E117:E132)</f>
        <v>22492.609999999997</v>
      </c>
      <c r="F133" s="83">
        <v>20948.099999999999</v>
      </c>
    </row>
    <row r="134" spans="1:6">
      <c r="C134" s="81"/>
      <c r="D134" s="81"/>
      <c r="E134" s="81"/>
      <c r="F134" s="82"/>
    </row>
    <row r="135" spans="1:6">
      <c r="A135" s="1"/>
      <c r="B135" s="1" t="s">
        <v>82</v>
      </c>
      <c r="C135" s="81">
        <v>0</v>
      </c>
      <c r="D135" s="81"/>
      <c r="E135" s="81">
        <v>0</v>
      </c>
      <c r="F135" s="82">
        <v>0</v>
      </c>
    </row>
    <row r="136" spans="1:6">
      <c r="A136" s="1"/>
      <c r="B136" s="1" t="s">
        <v>45</v>
      </c>
      <c r="C136" s="81">
        <v>0</v>
      </c>
      <c r="D136" s="81"/>
      <c r="E136" s="81">
        <v>0</v>
      </c>
      <c r="F136" s="81">
        <v>825</v>
      </c>
    </row>
    <row r="137" spans="1:6">
      <c r="A137" s="1"/>
      <c r="B137" s="1" t="s">
        <v>44</v>
      </c>
      <c r="C137" s="81">
        <v>162.28</v>
      </c>
      <c r="D137" s="81"/>
      <c r="E137" s="81">
        <v>162.28</v>
      </c>
      <c r="F137" s="81">
        <v>0</v>
      </c>
    </row>
    <row r="138" spans="1:6">
      <c r="C138" s="83">
        <v>162.28</v>
      </c>
      <c r="D138" s="83">
        <v>0</v>
      </c>
      <c r="E138" s="83">
        <v>162.28</v>
      </c>
      <c r="F138" s="83">
        <v>825</v>
      </c>
    </row>
    <row r="139" spans="1:6">
      <c r="C139" s="81"/>
      <c r="D139" s="81"/>
      <c r="E139" s="81"/>
      <c r="F139" s="81"/>
    </row>
    <row r="140" spans="1:6">
      <c r="A140" s="85" t="s">
        <v>115</v>
      </c>
      <c r="B140" s="86"/>
      <c r="C140" s="81"/>
      <c r="D140" s="81"/>
      <c r="E140" s="81"/>
      <c r="F140" s="81"/>
    </row>
    <row r="141" spans="1:6">
      <c r="A141" s="1"/>
      <c r="B141" s="1" t="s">
        <v>83</v>
      </c>
      <c r="C141" s="81">
        <v>830</v>
      </c>
      <c r="D141" s="81"/>
      <c r="E141" s="81">
        <v>830</v>
      </c>
      <c r="F141" s="82">
        <v>2120</v>
      </c>
    </row>
    <row r="142" spans="1:6">
      <c r="A142" s="1"/>
      <c r="B142" s="1"/>
      <c r="C142" s="81"/>
      <c r="D142" s="81"/>
      <c r="E142" s="81"/>
      <c r="F142" s="82"/>
    </row>
    <row r="143" spans="1:6">
      <c r="A143" s="1"/>
      <c r="B143" s="1"/>
      <c r="C143" s="83">
        <v>830</v>
      </c>
      <c r="D143" s="83">
        <v>0</v>
      </c>
      <c r="E143" s="83">
        <v>830</v>
      </c>
      <c r="F143" s="83">
        <v>2120</v>
      </c>
    </row>
    <row r="144" spans="1:6">
      <c r="A144" s="1"/>
      <c r="B144" s="1"/>
      <c r="C144" s="81"/>
      <c r="D144" s="81"/>
      <c r="E144" s="81"/>
      <c r="F144" s="81"/>
    </row>
    <row r="145" spans="1:6">
      <c r="A145" s="1" t="s">
        <v>84</v>
      </c>
      <c r="B145" s="1"/>
      <c r="C145" s="81"/>
      <c r="D145" s="81"/>
      <c r="E145" s="81">
        <v>0</v>
      </c>
      <c r="F145" s="81">
        <v>10248</v>
      </c>
    </row>
    <row r="146" spans="1:6">
      <c r="B146" s="1" t="s">
        <v>85</v>
      </c>
      <c r="C146" s="81"/>
      <c r="D146" s="81">
        <v>0</v>
      </c>
      <c r="E146" s="81">
        <v>0</v>
      </c>
      <c r="F146" s="81">
        <v>3942</v>
      </c>
    </row>
    <row r="147" spans="1:6">
      <c r="A147" s="24"/>
      <c r="B147" s="24"/>
      <c r="C147" s="83">
        <v>0</v>
      </c>
      <c r="D147" s="83">
        <v>0</v>
      </c>
      <c r="E147" s="83">
        <v>0</v>
      </c>
      <c r="F147" s="83">
        <v>14190</v>
      </c>
    </row>
    <row r="148" spans="1:6" ht="17" thickBot="1">
      <c r="C148" s="81"/>
      <c r="D148" s="81"/>
      <c r="E148" s="81"/>
      <c r="F148" s="81"/>
    </row>
    <row r="149" spans="1:6">
      <c r="A149" s="24"/>
      <c r="B149" s="24"/>
      <c r="C149" s="87"/>
      <c r="D149" s="87"/>
      <c r="E149" s="87"/>
      <c r="F149" s="87"/>
    </row>
    <row r="150" spans="1:6">
      <c r="A150" s="18" t="s">
        <v>86</v>
      </c>
      <c r="C150" s="81">
        <f>C110+C115+C133+C138+C143+C147</f>
        <v>75648.55</v>
      </c>
      <c r="D150" s="81">
        <f t="shared" ref="D150:E150" si="2">D110+D115+D133+D138+D143+D147</f>
        <v>0</v>
      </c>
      <c r="E150" s="81">
        <f t="shared" si="2"/>
        <v>75648.55</v>
      </c>
      <c r="F150" s="81">
        <v>92741.63</v>
      </c>
    </row>
    <row r="151" spans="1:6" ht="17" thickBot="1">
      <c r="A151" s="24"/>
      <c r="B151" s="24"/>
      <c r="C151" s="88"/>
      <c r="D151" s="88"/>
      <c r="E151" s="88"/>
      <c r="F151" s="88"/>
    </row>
    <row r="152" spans="1:6" ht="17" thickTop="1">
      <c r="A152" s="24"/>
      <c r="B152" s="24"/>
      <c r="C152" s="89"/>
      <c r="D152" s="89"/>
      <c r="E152" s="89"/>
      <c r="F152" s="89"/>
    </row>
    <row r="153" spans="1:6">
      <c r="A153" s="24" t="s">
        <v>87</v>
      </c>
      <c r="B153" s="24" t="s">
        <v>88</v>
      </c>
      <c r="C153" s="89"/>
      <c r="D153" s="89"/>
      <c r="E153" s="89"/>
      <c r="F153" s="89"/>
    </row>
    <row r="154" spans="1:6">
      <c r="A154" s="24" t="s">
        <v>89</v>
      </c>
      <c r="B154" s="24" t="s">
        <v>112</v>
      </c>
      <c r="C154" s="89"/>
      <c r="D154" s="89"/>
      <c r="E154" s="89"/>
      <c r="F154" s="89"/>
    </row>
    <row r="155" spans="1:6">
      <c r="A155" s="24"/>
      <c r="B155" s="24"/>
      <c r="C155" s="89"/>
      <c r="D155" s="89"/>
      <c r="E155" s="89"/>
      <c r="F155" s="89"/>
    </row>
    <row r="156" spans="1:6" ht="18">
      <c r="A156" s="32" t="s">
        <v>90</v>
      </c>
      <c r="B156" s="1"/>
      <c r="C156" s="33"/>
      <c r="D156" s="33"/>
      <c r="F156" s="34"/>
    </row>
    <row r="157" spans="1:6">
      <c r="A157" s="1"/>
      <c r="B157" s="33"/>
      <c r="C157" s="35"/>
      <c r="D157" s="35"/>
      <c r="E157" s="36"/>
      <c r="F157" s="35"/>
    </row>
    <row r="158" spans="1:6">
      <c r="A158" s="37" t="s">
        <v>109</v>
      </c>
      <c r="B158" s="1"/>
      <c r="C158" s="33">
        <v>56098.06</v>
      </c>
      <c r="D158" s="33"/>
      <c r="E158" s="33"/>
      <c r="F158" s="33"/>
    </row>
    <row r="159" spans="1:6">
      <c r="A159" s="1"/>
      <c r="B159" s="33" t="s">
        <v>91</v>
      </c>
      <c r="C159" s="33">
        <v>0</v>
      </c>
      <c r="D159" s="33"/>
      <c r="E159" s="33"/>
      <c r="F159" s="33"/>
    </row>
    <row r="160" spans="1:6">
      <c r="A160" s="1"/>
      <c r="B160" s="33" t="s">
        <v>35</v>
      </c>
      <c r="C160" s="33">
        <f>E98</f>
        <v>93548.680000000008</v>
      </c>
      <c r="D160" s="33"/>
      <c r="E160" s="33"/>
      <c r="F160" s="33"/>
    </row>
    <row r="161" spans="1:6">
      <c r="A161" s="1"/>
      <c r="B161" s="33" t="s">
        <v>92</v>
      </c>
      <c r="C161" s="33">
        <v>0</v>
      </c>
      <c r="D161" s="33"/>
      <c r="E161" s="33"/>
      <c r="F161" s="33"/>
    </row>
    <row r="162" spans="1:6">
      <c r="A162" s="1"/>
      <c r="B162" s="33" t="s">
        <v>93</v>
      </c>
      <c r="C162" s="90"/>
      <c r="D162" s="33">
        <f>SUM(C158:C161)</f>
        <v>149646.74</v>
      </c>
      <c r="E162" s="33"/>
      <c r="F162" s="33"/>
    </row>
    <row r="163" spans="1:6">
      <c r="A163" s="1"/>
      <c r="B163" s="33"/>
      <c r="C163" s="33"/>
      <c r="D163" s="33"/>
      <c r="E163" s="33"/>
      <c r="F163" s="33"/>
    </row>
    <row r="164" spans="1:6">
      <c r="A164" s="1"/>
      <c r="B164" s="33" t="s">
        <v>61</v>
      </c>
      <c r="C164" s="33">
        <v>75648.55</v>
      </c>
      <c r="D164" s="33"/>
      <c r="E164" s="33"/>
      <c r="F164" s="33"/>
    </row>
    <row r="165" spans="1:6">
      <c r="A165" s="1"/>
      <c r="B165" s="1" t="s">
        <v>94</v>
      </c>
      <c r="C165" s="33">
        <v>0</v>
      </c>
      <c r="D165" s="33"/>
      <c r="E165" s="33"/>
      <c r="F165" s="33"/>
    </row>
    <row r="166" spans="1:6">
      <c r="A166" s="1"/>
      <c r="B166" s="33" t="s">
        <v>93</v>
      </c>
      <c r="C166" s="90"/>
      <c r="D166" s="33">
        <v>-75648.55</v>
      </c>
      <c r="E166" s="33"/>
      <c r="F166" s="33"/>
    </row>
    <row r="167" spans="1:6">
      <c r="A167" s="1"/>
      <c r="B167" s="33"/>
      <c r="C167" s="33"/>
      <c r="D167" s="33"/>
      <c r="E167" s="33"/>
      <c r="F167" s="33"/>
    </row>
    <row r="168" spans="1:6" ht="17" thickBot="1">
      <c r="A168" s="37" t="s">
        <v>95</v>
      </c>
      <c r="B168" s="1"/>
      <c r="C168" s="33"/>
      <c r="D168" s="38">
        <f>SUM(D162:D167)</f>
        <v>73998.189999999988</v>
      </c>
      <c r="E168" s="33"/>
      <c r="F168" s="33"/>
    </row>
    <row r="169" spans="1:6" ht="17" thickTop="1">
      <c r="A169" s="1"/>
      <c r="B169" s="1"/>
      <c r="C169" s="33"/>
      <c r="D169" s="33"/>
      <c r="E169" s="33"/>
      <c r="F169" s="33"/>
    </row>
    <row r="170" spans="1:6">
      <c r="A170" s="37" t="s">
        <v>110</v>
      </c>
      <c r="B170" s="1"/>
      <c r="C170" s="1"/>
      <c r="D170" s="33">
        <v>73998.19</v>
      </c>
      <c r="E170" s="33"/>
      <c r="F170" s="33"/>
    </row>
    <row r="171" spans="1:6">
      <c r="A171" s="1"/>
      <c r="B171" s="33" t="s">
        <v>91</v>
      </c>
      <c r="C171" s="1"/>
      <c r="D171" s="33"/>
      <c r="E171" s="33"/>
      <c r="F171" s="33"/>
    </row>
    <row r="172" spans="1:6" ht="17" thickBot="1">
      <c r="A172" s="1"/>
      <c r="B172" s="1"/>
      <c r="C172" s="1"/>
      <c r="D172" s="38">
        <v>73998.19</v>
      </c>
      <c r="E172" s="33"/>
      <c r="F172" s="33"/>
    </row>
    <row r="173" spans="1:6" ht="17" thickTop="1">
      <c r="A173" s="34"/>
      <c r="B173" s="1"/>
      <c r="C173" s="33"/>
      <c r="D173" s="33"/>
      <c r="E173" s="33"/>
      <c r="F173" s="33"/>
    </row>
    <row r="174" spans="1:6">
      <c r="A174" s="1"/>
      <c r="B174" s="1"/>
      <c r="C174" s="33"/>
      <c r="D174" s="33"/>
      <c r="E174" s="33"/>
      <c r="F174" s="33"/>
    </row>
    <row r="175" spans="1:6" ht="19">
      <c r="A175" s="39" t="s">
        <v>96</v>
      </c>
      <c r="B175" s="1"/>
      <c r="C175" s="33"/>
      <c r="D175" s="33"/>
      <c r="E175" s="33"/>
      <c r="F175" s="33"/>
    </row>
    <row r="176" spans="1:6">
      <c r="A176" s="1"/>
      <c r="B176" s="1"/>
      <c r="C176" s="91" t="s">
        <v>1</v>
      </c>
      <c r="D176" s="91" t="s">
        <v>2</v>
      </c>
      <c r="E176" s="60">
        <v>2023</v>
      </c>
      <c r="F176" s="60">
        <v>2022</v>
      </c>
    </row>
    <row r="177" spans="1:6">
      <c r="A177" s="2" t="s">
        <v>97</v>
      </c>
      <c r="B177" s="1"/>
      <c r="C177" s="91" t="s">
        <v>4</v>
      </c>
      <c r="D177" s="91" t="s">
        <v>4</v>
      </c>
      <c r="E177" s="91" t="s">
        <v>4</v>
      </c>
      <c r="F177" s="91" t="s">
        <v>4</v>
      </c>
    </row>
    <row r="178" spans="1:6">
      <c r="A178" s="34"/>
      <c r="B178" s="34" t="s">
        <v>98</v>
      </c>
      <c r="C178" s="33">
        <v>40998.189999999988</v>
      </c>
      <c r="D178" s="33">
        <v>33000</v>
      </c>
      <c r="E178" s="33">
        <v>73998.189999999988</v>
      </c>
      <c r="F178" s="40">
        <v>56098.06</v>
      </c>
    </row>
    <row r="179" spans="1:6">
      <c r="A179" s="34"/>
      <c r="B179" s="34" t="s">
        <v>99</v>
      </c>
      <c r="C179" s="33">
        <v>0</v>
      </c>
      <c r="D179" s="33"/>
      <c r="E179" s="33">
        <v>0</v>
      </c>
      <c r="F179" s="40">
        <v>0</v>
      </c>
    </row>
    <row r="180" spans="1:6">
      <c r="A180" s="34"/>
      <c r="B180" s="34" t="s">
        <v>100</v>
      </c>
      <c r="C180" s="33"/>
      <c r="D180" s="33"/>
      <c r="E180" s="33">
        <v>0</v>
      </c>
      <c r="F180" s="33">
        <v>0</v>
      </c>
    </row>
    <row r="181" spans="1:6" ht="17" thickBot="1">
      <c r="A181" s="34"/>
      <c r="B181" s="34"/>
      <c r="C181" s="92">
        <v>40998.189999999988</v>
      </c>
      <c r="D181" s="92">
        <v>33000</v>
      </c>
      <c r="E181" s="92">
        <v>73998.189999999988</v>
      </c>
      <c r="F181" s="92">
        <v>56098.06</v>
      </c>
    </row>
    <row r="182" spans="1:6">
      <c r="A182" s="34"/>
      <c r="B182" s="34"/>
      <c r="C182" s="33"/>
      <c r="D182" s="33"/>
      <c r="E182" s="33"/>
      <c r="F182" s="33"/>
    </row>
    <row r="183" spans="1:6">
      <c r="A183" s="34"/>
      <c r="B183" s="34"/>
      <c r="C183" s="33"/>
      <c r="D183" s="33"/>
      <c r="E183" s="33"/>
      <c r="F183" s="33"/>
    </row>
    <row r="184" spans="1:6">
      <c r="A184" s="41" t="s">
        <v>101</v>
      </c>
      <c r="B184" s="34"/>
      <c r="C184" s="33"/>
      <c r="D184" s="33"/>
      <c r="E184" s="33"/>
      <c r="F184" s="33"/>
    </row>
    <row r="185" spans="1:6">
      <c r="A185" s="34"/>
      <c r="B185" s="34" t="s">
        <v>102</v>
      </c>
      <c r="C185" s="33"/>
      <c r="D185" s="33">
        <v>11971</v>
      </c>
      <c r="E185" s="33">
        <v>11971</v>
      </c>
      <c r="F185" s="33">
        <v>11971</v>
      </c>
    </row>
    <row r="186" spans="1:6">
      <c r="A186" s="34"/>
      <c r="B186" s="34" t="s">
        <v>103</v>
      </c>
      <c r="C186" s="33"/>
      <c r="D186" s="33">
        <v>20000</v>
      </c>
      <c r="E186" s="33">
        <v>20000</v>
      </c>
      <c r="F186" s="33">
        <v>20000</v>
      </c>
    </row>
    <row r="187" spans="1:6">
      <c r="A187" s="34"/>
      <c r="B187" s="34" t="s">
        <v>104</v>
      </c>
      <c r="C187" s="33">
        <v>20554</v>
      </c>
      <c r="D187" s="33"/>
      <c r="E187" s="33">
        <v>20554</v>
      </c>
      <c r="F187" s="33">
        <v>20554</v>
      </c>
    </row>
    <row r="188" spans="1:6">
      <c r="A188" s="34"/>
      <c r="B188" s="34" t="s">
        <v>105</v>
      </c>
      <c r="C188" s="33">
        <v>34830</v>
      </c>
      <c r="D188" s="33"/>
      <c r="E188" s="33">
        <v>34830</v>
      </c>
      <c r="F188" s="33">
        <v>34830</v>
      </c>
    </row>
    <row r="189" spans="1:6">
      <c r="A189" s="34"/>
      <c r="B189" s="34" t="s">
        <v>106</v>
      </c>
      <c r="C189" s="33"/>
      <c r="D189" s="33">
        <v>13000</v>
      </c>
      <c r="E189" s="33">
        <v>13000</v>
      </c>
      <c r="F189" s="33">
        <v>13000</v>
      </c>
    </row>
    <row r="190" spans="1:6" ht="17" thickBot="1">
      <c r="A190" s="34"/>
      <c r="B190" s="34"/>
      <c r="C190" s="92">
        <v>55384</v>
      </c>
      <c r="D190" s="92">
        <v>44971</v>
      </c>
      <c r="E190" s="92">
        <v>100355</v>
      </c>
      <c r="F190" s="92">
        <v>100355</v>
      </c>
    </row>
    <row r="191" spans="1:6">
      <c r="A191" s="34"/>
      <c r="B191" s="34"/>
      <c r="C191" s="33"/>
      <c r="D191" s="33"/>
      <c r="E191" s="33"/>
      <c r="F191" s="33"/>
    </row>
    <row r="192" spans="1:6" ht="17" thickBot="1">
      <c r="A192" s="2" t="s">
        <v>107</v>
      </c>
      <c r="B192" s="1"/>
      <c r="C192" s="33"/>
      <c r="D192" s="33"/>
      <c r="E192" s="93">
        <v>174353.19</v>
      </c>
      <c r="F192" s="93">
        <v>156453.06</v>
      </c>
    </row>
    <row r="193" spans="1:6" ht="17" thickTop="1">
      <c r="A193" s="1"/>
      <c r="B193" s="1"/>
      <c r="C193" s="33"/>
      <c r="D193" s="33"/>
      <c r="E193" s="33"/>
      <c r="F193" s="33"/>
    </row>
    <row r="194" spans="1:6">
      <c r="A194" s="1"/>
      <c r="B194" s="1"/>
      <c r="C194" s="33"/>
      <c r="D194" s="33"/>
      <c r="E194" s="33"/>
      <c r="F194" s="33"/>
    </row>
    <row r="195" spans="1:6">
      <c r="A195" s="41" t="s">
        <v>108</v>
      </c>
      <c r="B195" s="34"/>
      <c r="C195" s="33"/>
      <c r="D195" s="33"/>
      <c r="E195" s="33"/>
      <c r="F195" s="33"/>
    </row>
    <row r="196" spans="1:6">
      <c r="A196" s="42"/>
      <c r="B196" s="34" t="s">
        <v>102</v>
      </c>
      <c r="C196" s="33"/>
      <c r="D196" s="33">
        <v>15469.25</v>
      </c>
      <c r="E196" s="33">
        <f>SUM(C196:D196)</f>
        <v>15469.25</v>
      </c>
      <c r="F196" s="23">
        <v>17189.04</v>
      </c>
    </row>
    <row r="197" spans="1:6">
      <c r="A197" s="42"/>
      <c r="B197" s="34" t="s">
        <v>103</v>
      </c>
      <c r="C197" s="33"/>
      <c r="D197" s="33">
        <v>19353.3</v>
      </c>
      <c r="E197" s="33">
        <f t="shared" ref="E197:E200" si="3">SUM(C197:D197)</f>
        <v>19353.3</v>
      </c>
      <c r="F197" s="23">
        <v>17755.22</v>
      </c>
    </row>
    <row r="198" spans="1:6">
      <c r="A198" s="34"/>
      <c r="B198" s="34" t="s">
        <v>104</v>
      </c>
      <c r="C198" s="33">
        <v>53359.58</v>
      </c>
      <c r="D198" s="33"/>
      <c r="E198" s="33">
        <f t="shared" si="3"/>
        <v>53359.58</v>
      </c>
      <c r="F198" s="23">
        <v>48734.44</v>
      </c>
    </row>
    <row r="199" spans="1:6">
      <c r="A199" s="34"/>
      <c r="B199" s="34" t="s">
        <v>105</v>
      </c>
      <c r="C199" s="33">
        <v>54782.76</v>
      </c>
      <c r="D199" s="33"/>
      <c r="E199" s="33">
        <f t="shared" si="3"/>
        <v>54782.76</v>
      </c>
      <c r="F199" s="23">
        <v>47676.94</v>
      </c>
    </row>
    <row r="200" spans="1:6">
      <c r="A200" s="34"/>
      <c r="B200" s="34" t="s">
        <v>106</v>
      </c>
      <c r="C200" s="33"/>
      <c r="D200" s="33">
        <v>16055.68</v>
      </c>
      <c r="E200" s="33">
        <f t="shared" si="3"/>
        <v>16055.68</v>
      </c>
      <c r="F200" s="23">
        <v>13973.11</v>
      </c>
    </row>
    <row r="201" spans="1:6" ht="17" thickBot="1">
      <c r="A201" s="34"/>
      <c r="B201" s="34"/>
      <c r="C201" s="92">
        <f>SUM(C196:C200)</f>
        <v>108142.34</v>
      </c>
      <c r="D201" s="92">
        <f t="shared" ref="D201:E201" si="4">SUM(D196:D200)</f>
        <v>50878.23</v>
      </c>
      <c r="E201" s="92">
        <f t="shared" si="4"/>
        <v>159020.57</v>
      </c>
      <c r="F201" s="92">
        <f>SUM(F196:F200)</f>
        <v>145328.75</v>
      </c>
    </row>
    <row r="203" spans="1:6">
      <c r="A203" s="34"/>
      <c r="B203" s="34"/>
      <c r="C203" s="33"/>
      <c r="D203" s="33"/>
      <c r="E203" s="33"/>
      <c r="F203" s="33"/>
    </row>
    <row r="205" spans="1:6">
      <c r="D205" t="s">
        <v>113</v>
      </c>
    </row>
  </sheetData>
  <pageMargins left="0.31496062992125984" right="0.31496062992125984" top="0.55118110236220474" bottom="0.35433070866141736" header="0.23622047244094491" footer="0.23622047244094491"/>
  <pageSetup paperSize="9" scale="99" fitToHeight="4" orientation="portrait" horizontalDpi="0" verticalDpi="0"/>
  <headerFooter>
    <oddHeader>&amp;L&amp;"Times New Roman,Regular"&amp;16&amp;K000000Steep Church Accounts - Year ended 31 December 2023</oddHeader>
    <oddFooter>&amp;L&amp;"Times New Roman,Regular"&amp;K000000Final&amp;C&amp;"Times New Roman,Regular"&amp;K000000-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E7EE37-CBFC-E246-AC28-904096CC1DCC}">
  <dimension ref="A1"/>
  <sheetViews>
    <sheetView workbookViewId="0"/>
  </sheetViews>
  <sheetFormatPr baseColWidth="10" defaultRowHeight="16"/>
  <sheetData/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 Granlund</dc:creator>
  <cp:lastModifiedBy>Hew Granlund</cp:lastModifiedBy>
  <cp:lastPrinted>2024-03-11T19:17:20Z</cp:lastPrinted>
  <dcterms:created xsi:type="dcterms:W3CDTF">2023-12-31T17:56:21Z</dcterms:created>
  <dcterms:modified xsi:type="dcterms:W3CDTF">2024-03-11T19:18:08Z</dcterms:modified>
</cp:coreProperties>
</file>